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BALANCE SHEET" sheetId="1" r:id="rId1"/>
    <sheet name="INCOME STATEMENT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<sst xmlns="http://schemas.openxmlformats.org/spreadsheetml/2006/main" count="269" uniqueCount="253">
  <si>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</si>
  <si>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</si>
  <si>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</si>
  <si>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</si>
  <si>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</si>
  <si>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</si>
  <si>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</si>
  <si>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</si>
  <si>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</si>
  <si>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</si>
  <si>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</si>
  <si>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</si>
  <si>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</si>
  <si>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</si>
  <si>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</si>
  <si>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</si>
  <si>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</si>
  <si>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</si>
  <si>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</si>
  <si>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</si>
  <si>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</si>
  <si>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</si>
  <si>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</si>
  <si>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</si>
  <si>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</si>
  <si>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</si>
  <si>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</si>
  <si>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</si>
  <si>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</si>
  <si>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</si>
  <si>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</si>
  <si>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</si>
  <si>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</si>
  <si>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</si>
  <si>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</si>
  <si>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</si>
  <si>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</si>
  <si>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</si>
  <si>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</si>
  <si>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</si>
  <si>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</si>
  <si>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</si>
  <si>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</si>
  <si>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</si>
  <si>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</si>
  <si>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</si>
  <si>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</si>
  <si>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</si>
  <si>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</si>
  <si>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</si>
  <si>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</si>
  <si>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</si>
  <si>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</si>
  <si>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</si>
  <si>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</si>
  <si>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</si>
  <si>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</si>
  <si>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</si>
  <si>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</si>
  <si>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</si>
  <si>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</si>
  <si>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</si>
  <si>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</si>
  <si>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</si>
  <si>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</si>
  <si>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</si>
  <si>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</si>
  <si>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</si>
  <si>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</si>
  <si>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</si>
  <si>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</si>
  <si>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</si>
  <si>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</si>
  <si>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</si>
  <si>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</si>
  <si>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</si>
  <si>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</si>
  <si>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</si>
  <si>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</si>
  <si>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</si>
  <si>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</si>
  <si>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</si>
  <si>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</si>
  <si>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</si>
  <si>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</si>
  <si>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</si>
  <si>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</si>
  <si>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</si>
  <si>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</si>
  <si>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</si>
  <si>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</si>
  <si>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</si>
  <si>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</si>
  <si>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</si>
  <si>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</si>
  <si>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</si>
  <si>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</si>
  <si>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</si>
  <si>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</si>
  <si>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</si>
  <si>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</si>
  <si>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</si>
  <si>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</si>
  <si>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</si>
  <si>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</si>
  <si>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</si>
  <si>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</si>
  <si>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</si>
  <si>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</si>
  <si>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</si>
  <si>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</si>
  <si>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</si>
  <si>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</si>
  <si>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</si>
  <si>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</si>
  <si>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</si>
  <si>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</si>
  <si>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</si>
  <si>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</si>
  <si>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</si>
  <si>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</si>
  <si>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</si>
  <si>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</si>
  <si>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</si>
  <si>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</si>
  <si>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</si>
  <si>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</si>
  <si>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</si>
  <si>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</si>
  <si>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</si>
  <si>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</si>
  <si>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</si>
  <si>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</si>
  <si>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</si>
  <si>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</si>
  <si>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</si>
  <si>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</si>
  <si>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</si>
  <si>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</si>
  <si>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</si>
  <si>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</si>
  <si>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</si>
  <si>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</si>
  <si>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</si>
  <si>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</si>
  <si>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</si>
  <si>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</si>
  <si>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</si>
  <si>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</si>
  <si>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</si>
  <si>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</si>
  <si>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</si>
  <si>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</si>
  <si>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</si>
  <si>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</si>
  <si>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</si>
  <si>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Unit: VND</t>
  </si>
  <si>
    <t>C. LIABILITIES</t>
  </si>
  <si>
    <t>D. OWNERS' EQUITY</t>
  </si>
  <si>
    <t>14. Accounting profit (loss) before tax</t>
  </si>
  <si>
    <t>15. Income tax payable</t>
  </si>
  <si>
    <t>16. Deferred income tax</t>
  </si>
  <si>
    <t>17. Net profit (loss) after tax</t>
  </si>
  <si>
    <t>17.1 Profit after tax of holding companies</t>
  </si>
  <si>
    <t>17.2 Profit after tax of uncontrolled shareholders</t>
  </si>
  <si>
    <t>18. Earning per share</t>
  </si>
  <si>
    <t>19. Decrease in earning per share</t>
  </si>
  <si>
    <t>MCT_EN</t>
  </si>
  <si>
    <t>Accumulated to this quarter (This year)</t>
  </si>
  <si>
    <t>Accumulated to this quarter (Last year)</t>
  </si>
  <si>
    <t>I. Cash flows from operating activities</t>
  </si>
  <si>
    <t>01</t>
  </si>
  <si>
    <t>02</t>
  </si>
  <si>
    <t>03</t>
  </si>
  <si>
    <t>04</t>
  </si>
  <si>
    <t>05</t>
  </si>
  <si>
    <t>06</t>
  </si>
  <si>
    <t>07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</si>
  <si>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</si>
  <si>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</si>
  <si>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</si>
  <si>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</si>
  <si>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</si>
  <si>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</si>
  <si>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</si>
  <si>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</si>
  <si>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</si>
  <si>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</si>
  <si>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</si>
  <si>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</si>
  <si>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</si>
  <si>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</si>
  <si>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</si>
  <si>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</si>
  <si>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</si>
  <si>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</si>
  <si>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</si>
  <si>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</si>
  <si>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</si>
  <si>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</si>
  <si>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</si>
  <si>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</si>
  <si>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</si>
  <si>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</si>
  <si>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</si>
  <si>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</si>
  <si>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</si>
  <si>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</si>
  <si>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</si>
  <si>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</si>
  <si>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</si>
  <si>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</si>
  <si>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</si>
  <si>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</si>
  <si>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</si>
  <si>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</si>
  <si>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</si>
  <si>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</si>
  <si>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</si>
  <si>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 xml:space="preserve">INCOME STATEMENT 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</si>
  <si>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</si>
  <si>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</si>
  <si>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</si>
  <si>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</si>
  <si>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</si>
  <si>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</si>
  <si>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</si>
  <si>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- Other adjustments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</si>
  <si>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</si>
  <si>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</si>
  <si>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</si>
  <si>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</si>
  <si>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</si>
  <si>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</si>
  <si>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</si>
  <si>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</si>
  <si>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</si>
  <si>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</si>
  <si>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</si>
  <si>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</si>
  <si>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</si>
  <si>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</si>
  <si>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</si>
  <si>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</si>
  <si>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</si>
  <si>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</si>
  <si>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</si>
  <si>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</si>
  <si>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 xml:space="preserve">CASH FLOW </t>
  </si>
  <si>
    <t>- Income tax paid</t>
  </si>
  <si>
    <t>Financial Statement Quarter 2/2020</t>
  </si>
  <si>
    <t>This Quarter This Year</t>
  </si>
  <si>
    <t>This Quarter last Year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</si>
</sst>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0" xfId="44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73" fontId="1" fillId="0" borderId="10" xfId="44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0" xfId="56" applyFont="1" applyBorder="1" applyAlignment="1">
      <alignment wrapText="1"/>
      <protection/>
    </xf>
    <xf numFmtId="173" fontId="3" fillId="34" borderId="10" xfId="0" applyNumberFormat="1" applyFont="1" applyFill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3" fillId="34" borderId="10" xfId="42" applyNumberFormat="1" applyFont="1" applyFill="1" applyBorder="1" applyAlignment="1">
      <alignment/>
    </xf>
    <xf numFmtId="0" fontId="1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  <xf numFmtId="173" fontId="3" fillId="0" borderId="10" xfId="42" applyNumberFormat="1" applyFont="1" applyBorder="1" applyAlignment="1">
      <alignment horizontal="right" vertical="center"/>
    </xf>
    <xf numFmtId="17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 horizontal="right" vertical="center"/>
    </xf>
    <xf numFmtId="41" fontId="0" fillId="0" borderId="10" xfId="42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4">
      <selection activeCell="A2" sqref="A2:C2"/>
    </sheetView>
  </sheetViews>
  <sheetFormatPr defaultColWidth="9.140625" defaultRowHeight="12"/>
  <cols>
    <col min="1" max="1" width="40.7109375" style="0" customWidth="1"/>
    <col min="2" max="3" width="17.8515625" style="22" customWidth="1"/>
    <col min="4" max="4" width="14.8515625" style="0" bestFit="1" customWidth="1"/>
  </cols>
  <sheetData>
    <row r="1" ht="12.75">
      <c r="A1" t="s">
        <v>250</v>
      </c>
    </row>
    <row r="2" spans="1:3" ht="19.5" customHeight="1">
      <c r="A2" s="52" t="s">
        <v>155</v>
      </c>
      <c r="B2" s="52"/>
      <c r="C2" s="52"/>
    </row>
    <row r="3" spans="2:3" ht="12.75">
      <c r="B3" s="53" t="s">
        <v>156</v>
      </c>
      <c r="C3" s="53"/>
    </row>
    <row r="4" spans="1:3" ht="12.75">
      <c r="A4" s="1"/>
      <c r="B4" s="23" t="s">
        <v>128</v>
      </c>
      <c r="C4" s="23" t="s">
        <v>129</v>
      </c>
    </row>
    <row r="5" spans="1:3" ht="12.75">
      <c r="A5" s="2" t="s">
        <v>1</v>
      </c>
      <c r="B5" s="24" t="s">
        <v>0</v>
      </c>
      <c r="C5" s="24" t="s">
        <v>0</v>
      </c>
    </row>
    <row r="6" spans="1:4" ht="12.75">
      <c r="A6" s="2" t="s">
        <v>2</v>
      </c>
      <c r="B6" s="49">
        <f>B7+B10+B14+B25+B28+B36</f>
        <v>631299977334</v>
      </c>
      <c r="C6" s="25">
        <f>C7+C10+C14+C25+C28+C36</f>
        <v>620319096367</v>
      </c>
      <c r="D6" s="21"/>
    </row>
    <row r="7" spans="1:4" ht="12.75">
      <c r="A7" s="2" t="s">
        <v>3</v>
      </c>
      <c r="B7" s="26">
        <f>B8+B9</f>
        <v>2574268549</v>
      </c>
      <c r="C7" s="26">
        <f>C8+C9</f>
        <v>4274100986</v>
      </c>
      <c r="D7" s="21"/>
    </row>
    <row r="8" spans="1:4" ht="12.75">
      <c r="A8" s="3" t="s">
        <v>4</v>
      </c>
      <c r="B8" s="27">
        <v>2574268549</v>
      </c>
      <c r="C8" s="27">
        <v>4274100986</v>
      </c>
      <c r="D8" s="21"/>
    </row>
    <row r="9" spans="1:4" ht="12.75">
      <c r="A9" s="3" t="s">
        <v>5</v>
      </c>
      <c r="B9" s="27"/>
      <c r="C9" s="27"/>
      <c r="D9" s="21"/>
    </row>
    <row r="10" spans="1:4" ht="12.75">
      <c r="A10" s="2" t="s">
        <v>6</v>
      </c>
      <c r="B10" s="27">
        <f>B11+B12+B13</f>
        <v>0</v>
      </c>
      <c r="C10" s="27">
        <f>C11+C12+C13</f>
        <v>0</v>
      </c>
      <c r="D10" s="21"/>
    </row>
    <row r="11" spans="1:4" ht="12.75">
      <c r="A11" s="3" t="s">
        <v>45</v>
      </c>
      <c r="B11" s="27">
        <v>0</v>
      </c>
      <c r="C11" s="27">
        <v>0</v>
      </c>
      <c r="D11" s="21"/>
    </row>
    <row r="12" spans="1:4" ht="12.75">
      <c r="A12" s="3" t="s">
        <v>46</v>
      </c>
      <c r="B12" s="27">
        <v>0</v>
      </c>
      <c r="C12" s="27">
        <v>0</v>
      </c>
      <c r="D12" s="21"/>
    </row>
    <row r="13" spans="1:4" ht="12.75">
      <c r="A13" s="3" t="s">
        <v>47</v>
      </c>
      <c r="B13" s="27">
        <v>0</v>
      </c>
      <c r="C13" s="27">
        <v>0</v>
      </c>
      <c r="D13" s="21"/>
    </row>
    <row r="14" spans="1:4" ht="12.75">
      <c r="A14" s="4" t="s">
        <v>7</v>
      </c>
      <c r="B14" s="26">
        <f>B15+B18+B19+B20+B21+B22+B23+B24</f>
        <v>5289802408</v>
      </c>
      <c r="C14" s="26">
        <f>C15+C18+C19+C20+C21+C22+C23+C24</f>
        <v>4207164789</v>
      </c>
      <c r="D14" s="21"/>
    </row>
    <row r="15" spans="1:4" ht="12.75">
      <c r="A15" s="5" t="s">
        <v>8</v>
      </c>
      <c r="B15" s="27">
        <v>826182105</v>
      </c>
      <c r="C15" s="27">
        <v>651725236</v>
      </c>
      <c r="D15" s="21"/>
    </row>
    <row r="16" spans="1:4" ht="12.75">
      <c r="A16" s="6" t="s">
        <v>9</v>
      </c>
      <c r="B16" s="27"/>
      <c r="C16" s="27"/>
      <c r="D16" s="21"/>
    </row>
    <row r="17" spans="1:4" ht="12.75">
      <c r="A17" s="6" t="s">
        <v>10</v>
      </c>
      <c r="B17" s="27"/>
      <c r="C17" s="27"/>
      <c r="D17" s="21"/>
    </row>
    <row r="18" spans="1:4" ht="12.75">
      <c r="A18" s="5" t="s">
        <v>11</v>
      </c>
      <c r="B18" s="27">
        <v>538343280</v>
      </c>
      <c r="C18" s="27">
        <v>1265875130</v>
      </c>
      <c r="D18" s="21"/>
    </row>
    <row r="19" spans="1:4" ht="12.75">
      <c r="A19" s="6" t="s">
        <v>48</v>
      </c>
      <c r="B19" s="27"/>
      <c r="C19" s="27"/>
      <c r="D19" s="21"/>
    </row>
    <row r="20" spans="1:4" ht="12.75">
      <c r="A20" s="6" t="s">
        <v>49</v>
      </c>
      <c r="B20" s="27"/>
      <c r="C20" s="27"/>
      <c r="D20" s="21"/>
    </row>
    <row r="21" spans="1:4" ht="12.75">
      <c r="A21" s="6" t="s">
        <v>50</v>
      </c>
      <c r="B21" s="27"/>
      <c r="C21" s="27"/>
      <c r="D21" s="21"/>
    </row>
    <row r="22" spans="1:4" ht="12.75">
      <c r="A22" s="6" t="s">
        <v>51</v>
      </c>
      <c r="B22" s="50">
        <v>3925277023</v>
      </c>
      <c r="C22" s="27">
        <v>2289564423</v>
      </c>
      <c r="D22" s="21"/>
    </row>
    <row r="23" spans="1:4" ht="12.75">
      <c r="A23" s="6" t="s">
        <v>52</v>
      </c>
      <c r="B23" s="27"/>
      <c r="C23" s="27"/>
      <c r="D23" s="21"/>
    </row>
    <row r="24" spans="1:4" ht="12.75">
      <c r="A24" s="6" t="s">
        <v>53</v>
      </c>
      <c r="B24" s="27"/>
      <c r="C24" s="27"/>
      <c r="D24" s="21"/>
    </row>
    <row r="25" spans="1:4" ht="12.75">
      <c r="A25" s="4" t="s">
        <v>12</v>
      </c>
      <c r="B25" s="26">
        <f>B26+B27</f>
        <v>610499844931</v>
      </c>
      <c r="C25" s="26">
        <f>C26+C27</f>
        <v>602156180446</v>
      </c>
      <c r="D25" s="21"/>
    </row>
    <row r="26" spans="1:4" ht="12.75">
      <c r="A26" s="6" t="s">
        <v>54</v>
      </c>
      <c r="B26" s="27">
        <v>610499844931</v>
      </c>
      <c r="C26" s="27">
        <v>602156180446</v>
      </c>
      <c r="D26" s="21"/>
    </row>
    <row r="27" spans="1:4" ht="12.75">
      <c r="A27" s="6" t="s">
        <v>55</v>
      </c>
      <c r="B27" s="27"/>
      <c r="C27" s="27"/>
      <c r="D27" s="21"/>
    </row>
    <row r="28" spans="1:4" ht="12.75">
      <c r="A28" s="4" t="s">
        <v>13</v>
      </c>
      <c r="B28" s="26">
        <f>B29+B32+B33+B34+B35</f>
        <v>12936061446</v>
      </c>
      <c r="C28" s="26">
        <f>C29+C32+C33+C34+C35</f>
        <v>9681650146</v>
      </c>
      <c r="D28" s="21"/>
    </row>
    <row r="29" spans="1:4" s="18" customFormat="1" ht="12.75">
      <c r="A29" s="5" t="s">
        <v>14</v>
      </c>
      <c r="B29" s="27">
        <v>12933583026</v>
      </c>
      <c r="C29" s="27">
        <v>3226785485</v>
      </c>
      <c r="D29" s="21"/>
    </row>
    <row r="30" spans="1:4" ht="12.75">
      <c r="A30" s="6" t="s">
        <v>15</v>
      </c>
      <c r="B30" s="27"/>
      <c r="C30" s="27"/>
      <c r="D30" s="21"/>
    </row>
    <row r="31" spans="1:4" ht="12.75">
      <c r="A31" s="6" t="s">
        <v>16</v>
      </c>
      <c r="B31" s="27"/>
      <c r="C31" s="27"/>
      <c r="D31" s="21"/>
    </row>
    <row r="32" spans="1:4" ht="12.75">
      <c r="A32" s="6" t="s">
        <v>17</v>
      </c>
      <c r="B32" s="27"/>
      <c r="C32" s="27">
        <v>6454864661</v>
      </c>
      <c r="D32" s="21"/>
    </row>
    <row r="33" spans="1:4" ht="12.75">
      <c r="A33" s="5" t="s">
        <v>18</v>
      </c>
      <c r="B33" s="27">
        <v>2478420</v>
      </c>
      <c r="C33" s="27"/>
      <c r="D33" s="21"/>
    </row>
    <row r="34" spans="1:4" ht="12.75">
      <c r="A34" s="5" t="s">
        <v>19</v>
      </c>
      <c r="B34" s="27"/>
      <c r="C34" s="27"/>
      <c r="D34" s="21"/>
    </row>
    <row r="35" spans="1:4" ht="12.75">
      <c r="A35" s="5" t="s">
        <v>20</v>
      </c>
      <c r="B35" s="27"/>
      <c r="C35" s="27"/>
      <c r="D35" s="21"/>
    </row>
    <row r="36" spans="1:4" ht="12.75">
      <c r="A36" s="7" t="s">
        <v>21</v>
      </c>
      <c r="B36" s="27">
        <v>0</v>
      </c>
      <c r="C36" s="27">
        <v>0</v>
      </c>
      <c r="D36" s="21"/>
    </row>
    <row r="37" spans="1:4" ht="12.75">
      <c r="A37" s="6" t="s">
        <v>56</v>
      </c>
      <c r="B37" s="27">
        <v>0</v>
      </c>
      <c r="C37" s="27">
        <v>0</v>
      </c>
      <c r="D37" s="21"/>
    </row>
    <row r="38" spans="1:4" ht="12.75">
      <c r="A38" s="11" t="s">
        <v>57</v>
      </c>
      <c r="B38" s="27">
        <v>0</v>
      </c>
      <c r="C38" s="27">
        <v>0</v>
      </c>
      <c r="D38" s="21"/>
    </row>
    <row r="39" spans="1:4" ht="12.75">
      <c r="A39" s="12" t="s">
        <v>58</v>
      </c>
      <c r="B39" s="26">
        <f>B40+B50+B60+B63+B66+B72</f>
        <v>1519677545221</v>
      </c>
      <c r="C39" s="26">
        <f>C40+C50+C60+C63+C66+C72</f>
        <v>1575286592250</v>
      </c>
      <c r="D39" s="21"/>
    </row>
    <row r="40" spans="1:4" ht="12.75">
      <c r="A40" s="2" t="s">
        <v>22</v>
      </c>
      <c r="B40" s="26">
        <f>B41+B42+B43+B44+B45+B46+B49</f>
        <v>16786000000</v>
      </c>
      <c r="C40" s="26">
        <f>C41+C42+C43+C44+C45+C46+C49</f>
        <v>15286000000</v>
      </c>
      <c r="D40" s="21"/>
    </row>
    <row r="41" spans="1:4" ht="12.75">
      <c r="A41" s="3" t="s">
        <v>23</v>
      </c>
      <c r="B41" s="27"/>
      <c r="C41" s="27"/>
      <c r="D41" s="21"/>
    </row>
    <row r="42" spans="1:4" ht="12.75">
      <c r="A42" s="3" t="s">
        <v>130</v>
      </c>
      <c r="B42" s="27"/>
      <c r="C42" s="27"/>
      <c r="D42" s="21"/>
    </row>
    <row r="43" spans="1:4" ht="12.75">
      <c r="A43" s="9" t="s">
        <v>59</v>
      </c>
      <c r="B43" s="27"/>
      <c r="C43" s="27"/>
      <c r="D43" s="21"/>
    </row>
    <row r="44" spans="1:4" ht="12.75">
      <c r="A44" s="9" t="s">
        <v>60</v>
      </c>
      <c r="B44" s="27"/>
      <c r="C44" s="27"/>
      <c r="D44" s="21"/>
    </row>
    <row r="45" spans="1:4" ht="12.75">
      <c r="A45" s="9" t="s">
        <v>61</v>
      </c>
      <c r="B45" s="27"/>
      <c r="C45" s="27"/>
      <c r="D45" s="21"/>
    </row>
    <row r="46" spans="1:4" s="18" customFormat="1" ht="12.75">
      <c r="A46" s="5" t="s">
        <v>62</v>
      </c>
      <c r="B46" s="27">
        <v>16786000000</v>
      </c>
      <c r="C46" s="27">
        <v>15286000000</v>
      </c>
      <c r="D46" s="21"/>
    </row>
    <row r="47" spans="1:4" ht="12.75">
      <c r="A47" s="6" t="s">
        <v>63</v>
      </c>
      <c r="B47" s="27"/>
      <c r="C47" s="27"/>
      <c r="D47" s="21"/>
    </row>
    <row r="48" spans="1:4" ht="12.75">
      <c r="A48" s="6" t="s">
        <v>64</v>
      </c>
      <c r="B48" s="27"/>
      <c r="C48" s="27"/>
      <c r="D48" s="21"/>
    </row>
    <row r="49" spans="1:4" ht="12.75">
      <c r="A49" s="6" t="s">
        <v>65</v>
      </c>
      <c r="B49" s="27"/>
      <c r="C49" s="27"/>
      <c r="D49" s="21"/>
    </row>
    <row r="50" spans="1:4" ht="12.75">
      <c r="A50" s="4" t="s">
        <v>24</v>
      </c>
      <c r="B50" s="26">
        <f>B51+B54+B57</f>
        <v>1466175525608</v>
      </c>
      <c r="C50" s="26">
        <f>C51+C54+C57</f>
        <v>1526691909104</v>
      </c>
      <c r="D50" s="21"/>
    </row>
    <row r="51" spans="1:4" ht="12.75">
      <c r="A51" s="7" t="s">
        <v>26</v>
      </c>
      <c r="B51" s="26">
        <f>B52+B53</f>
        <v>1466175525608</v>
      </c>
      <c r="C51" s="26">
        <f>C52+C53</f>
        <v>1526691909104</v>
      </c>
      <c r="D51" s="21"/>
    </row>
    <row r="52" spans="1:4" ht="12.75">
      <c r="A52" s="13" t="s">
        <v>29</v>
      </c>
      <c r="B52" s="27">
        <v>1991738881167</v>
      </c>
      <c r="C52" s="27">
        <v>1991738881167</v>
      </c>
      <c r="D52" s="21"/>
    </row>
    <row r="53" spans="1:4" ht="12.75">
      <c r="A53" s="13" t="s">
        <v>66</v>
      </c>
      <c r="B53" s="50">
        <v>-525563355559</v>
      </c>
      <c r="C53" s="27">
        <v>-465046972063</v>
      </c>
      <c r="D53" s="21"/>
    </row>
    <row r="54" spans="1:4" ht="12.75">
      <c r="A54" s="14" t="s">
        <v>131</v>
      </c>
      <c r="B54" s="27">
        <f>B55+B56</f>
        <v>0</v>
      </c>
      <c r="C54" s="27">
        <f>C55+C56</f>
        <v>0</v>
      </c>
      <c r="D54" s="21"/>
    </row>
    <row r="55" spans="1:4" ht="12.75">
      <c r="A55" s="13" t="s">
        <v>29</v>
      </c>
      <c r="B55" s="27"/>
      <c r="C55" s="27"/>
      <c r="D55" s="21"/>
    </row>
    <row r="56" spans="1:4" ht="12.75">
      <c r="A56" s="13" t="s">
        <v>67</v>
      </c>
      <c r="B56" s="27"/>
      <c r="C56" s="27"/>
      <c r="D56" s="21"/>
    </row>
    <row r="57" spans="1:4" ht="12.75">
      <c r="A57" s="14" t="s">
        <v>132</v>
      </c>
      <c r="B57" s="27">
        <f>B58+B59</f>
        <v>0</v>
      </c>
      <c r="C57" s="27">
        <f>C58+C59</f>
        <v>0</v>
      </c>
      <c r="D57" s="21"/>
    </row>
    <row r="58" spans="1:4" ht="12.75">
      <c r="A58" s="13" t="s">
        <v>29</v>
      </c>
      <c r="B58" s="27"/>
      <c r="C58" s="27"/>
      <c r="D58" s="21"/>
    </row>
    <row r="59" spans="1:4" ht="12.75">
      <c r="A59" s="13" t="s">
        <v>68</v>
      </c>
      <c r="B59" s="27"/>
      <c r="C59" s="27"/>
      <c r="D59" s="21"/>
    </row>
    <row r="60" spans="1:4" ht="12.75">
      <c r="A60" s="14" t="s">
        <v>70</v>
      </c>
      <c r="B60" s="27">
        <f>B61+B62</f>
        <v>0</v>
      </c>
      <c r="C60" s="27">
        <f>C61+C62</f>
        <v>0</v>
      </c>
      <c r="D60" s="21"/>
    </row>
    <row r="61" spans="1:4" ht="12.75">
      <c r="A61" s="13" t="s">
        <v>29</v>
      </c>
      <c r="B61" s="27">
        <v>0</v>
      </c>
      <c r="C61" s="27">
        <v>0</v>
      </c>
      <c r="D61" s="21"/>
    </row>
    <row r="62" spans="1:4" ht="12.75">
      <c r="A62" s="13" t="s">
        <v>69</v>
      </c>
      <c r="B62" s="27">
        <v>0</v>
      </c>
      <c r="C62" s="27">
        <v>0</v>
      </c>
      <c r="D62" s="21"/>
    </row>
    <row r="63" spans="1:4" ht="12.75">
      <c r="A63" s="7" t="s">
        <v>71</v>
      </c>
      <c r="B63" s="26">
        <f>B64+B65</f>
        <v>3088329016</v>
      </c>
      <c r="C63" s="26">
        <f>C64+C65</f>
        <v>1639538377</v>
      </c>
      <c r="D63" s="21"/>
    </row>
    <row r="64" spans="1:4" ht="12.75">
      <c r="A64" s="6" t="s">
        <v>72</v>
      </c>
      <c r="B64" s="27">
        <v>0</v>
      </c>
      <c r="C64" s="27">
        <v>0</v>
      </c>
      <c r="D64" s="21"/>
    </row>
    <row r="65" spans="1:4" ht="12.75">
      <c r="A65" s="6" t="s">
        <v>73</v>
      </c>
      <c r="B65" s="27">
        <v>3088329016</v>
      </c>
      <c r="C65" s="27">
        <v>1639538377</v>
      </c>
      <c r="D65" s="21"/>
    </row>
    <row r="66" spans="1:4" ht="12.75">
      <c r="A66" s="7" t="s">
        <v>30</v>
      </c>
      <c r="B66" s="27">
        <f>B67+B68+B69+B70+B71</f>
        <v>0</v>
      </c>
      <c r="C66" s="27">
        <f>C67+C68+C69+C70+C71</f>
        <v>0</v>
      </c>
      <c r="D66" s="21"/>
    </row>
    <row r="67" spans="1:4" ht="12.75">
      <c r="A67" s="6" t="s">
        <v>25</v>
      </c>
      <c r="B67" s="27"/>
      <c r="C67" s="27"/>
      <c r="D67" s="21"/>
    </row>
    <row r="68" spans="1:4" ht="12.75">
      <c r="A68" s="6" t="s">
        <v>27</v>
      </c>
      <c r="B68" s="27"/>
      <c r="C68" s="27"/>
      <c r="D68" s="21"/>
    </row>
    <row r="69" spans="1:4" ht="12.75">
      <c r="A69" s="6" t="s">
        <v>74</v>
      </c>
      <c r="B69" s="27"/>
      <c r="C69" s="27"/>
      <c r="D69" s="21"/>
    </row>
    <row r="70" spans="1:4" ht="12.75">
      <c r="A70" s="6" t="s">
        <v>28</v>
      </c>
      <c r="B70" s="27"/>
      <c r="C70" s="27"/>
      <c r="D70" s="21"/>
    </row>
    <row r="71" spans="1:4" ht="12.75">
      <c r="A71" s="6" t="s">
        <v>75</v>
      </c>
      <c r="B71" s="27"/>
      <c r="C71" s="27"/>
      <c r="D71" s="21"/>
    </row>
    <row r="72" spans="1:4" ht="12.75">
      <c r="A72" s="7" t="s">
        <v>79</v>
      </c>
      <c r="B72" s="26">
        <f>B73+B74+B75+B76</f>
        <v>33627690597</v>
      </c>
      <c r="C72" s="26">
        <f>C73+C74+C75+C76</f>
        <v>31669144769</v>
      </c>
      <c r="D72" s="21"/>
    </row>
    <row r="73" spans="1:4" ht="12.75">
      <c r="A73" s="5" t="s">
        <v>76</v>
      </c>
      <c r="B73" s="27">
        <v>33627690597</v>
      </c>
      <c r="C73" s="27">
        <v>31669144769</v>
      </c>
      <c r="D73" s="21"/>
    </row>
    <row r="74" spans="1:4" ht="12.75">
      <c r="A74" s="6" t="s">
        <v>77</v>
      </c>
      <c r="B74" s="27"/>
      <c r="C74" s="27"/>
      <c r="D74" s="21"/>
    </row>
    <row r="75" spans="1:4" ht="12.75">
      <c r="A75" s="6" t="s">
        <v>78</v>
      </c>
      <c r="B75" s="27"/>
      <c r="C75" s="27"/>
      <c r="D75" s="21"/>
    </row>
    <row r="76" spans="1:4" ht="12.75">
      <c r="A76" s="6" t="s">
        <v>80</v>
      </c>
      <c r="B76" s="27"/>
      <c r="C76" s="27"/>
      <c r="D76" s="21"/>
    </row>
    <row r="77" spans="1:4" ht="12.75">
      <c r="A77" s="6" t="s">
        <v>154</v>
      </c>
      <c r="B77" s="27"/>
      <c r="C77" s="27"/>
      <c r="D77" s="21"/>
    </row>
    <row r="78" spans="1:4" ht="12.75">
      <c r="A78" s="4" t="s">
        <v>31</v>
      </c>
      <c r="B78" s="51">
        <f>B6+B39</f>
        <v>2150977522555</v>
      </c>
      <c r="C78" s="26">
        <f>C6+C39</f>
        <v>2195605688617</v>
      </c>
      <c r="D78" s="21"/>
    </row>
    <row r="79" spans="1:4" ht="12.75">
      <c r="A79" s="4" t="s">
        <v>32</v>
      </c>
      <c r="B79" s="27" t="s">
        <v>0</v>
      </c>
      <c r="C79" s="27" t="s">
        <v>0</v>
      </c>
      <c r="D79" s="21"/>
    </row>
    <row r="80" spans="1:4" ht="12.75">
      <c r="A80" s="4" t="s">
        <v>157</v>
      </c>
      <c r="B80" s="26">
        <f>B81+B103</f>
        <v>2112728679198</v>
      </c>
      <c r="C80" s="26">
        <f>C81+C103</f>
        <v>2171942928746</v>
      </c>
      <c r="D80" s="21"/>
    </row>
    <row r="81" spans="1:4" ht="12.75">
      <c r="A81" s="4" t="s">
        <v>33</v>
      </c>
      <c r="B81" s="26">
        <f>B82+B85+B86+B87+B88+B89+B90+B91+B92+B94+B95+B96+B97+B98+B99</f>
        <v>1243081023942</v>
      </c>
      <c r="C81" s="26">
        <f>C82+C85+C86+C87+C88+C89+C90+C91+C92+C94+C95+C96+C97+C98+C99</f>
        <v>1304302353755</v>
      </c>
      <c r="D81" s="21"/>
    </row>
    <row r="82" spans="1:4" s="18" customFormat="1" ht="12.75">
      <c r="A82" s="5" t="s">
        <v>86</v>
      </c>
      <c r="B82" s="28">
        <v>513550436203</v>
      </c>
      <c r="C82" s="28">
        <v>823744511692</v>
      </c>
      <c r="D82" s="21"/>
    </row>
    <row r="83" spans="1:4" ht="12.75">
      <c r="A83" s="15" t="s">
        <v>81</v>
      </c>
      <c r="B83" s="28"/>
      <c r="C83" s="28"/>
      <c r="D83" s="21"/>
    </row>
    <row r="84" spans="1:4" ht="12.75">
      <c r="A84" s="6" t="s">
        <v>82</v>
      </c>
      <c r="B84" s="28"/>
      <c r="C84" s="28"/>
      <c r="D84" s="21"/>
    </row>
    <row r="85" spans="1:4" ht="12.75">
      <c r="A85" s="5" t="s">
        <v>133</v>
      </c>
      <c r="B85" s="28">
        <v>350008769739</v>
      </c>
      <c r="C85" s="28">
        <v>2475305871</v>
      </c>
      <c r="D85" s="21"/>
    </row>
    <row r="86" spans="1:4" ht="12.75">
      <c r="A86" s="6" t="s">
        <v>83</v>
      </c>
      <c r="B86" s="28">
        <v>25165359517</v>
      </c>
      <c r="C86" s="28">
        <v>14450294638</v>
      </c>
      <c r="D86" s="21"/>
    </row>
    <row r="87" spans="1:4" ht="12.75">
      <c r="A87" s="6" t="s">
        <v>84</v>
      </c>
      <c r="B87" s="28">
        <v>5887860800</v>
      </c>
      <c r="C87" s="28">
        <v>5421461800</v>
      </c>
      <c r="D87" s="21"/>
    </row>
    <row r="88" spans="1:4" ht="12.75">
      <c r="A88" s="6" t="s">
        <v>85</v>
      </c>
      <c r="B88" s="28">
        <v>15243879897</v>
      </c>
      <c r="C88" s="28">
        <v>13816051583</v>
      </c>
      <c r="D88" s="21"/>
    </row>
    <row r="89" spans="1:4" ht="12.75">
      <c r="A89" s="6" t="s">
        <v>87</v>
      </c>
      <c r="B89" s="28"/>
      <c r="C89" s="28"/>
      <c r="D89" s="21"/>
    </row>
    <row r="90" spans="1:4" ht="12.75">
      <c r="A90" s="6" t="s">
        <v>88</v>
      </c>
      <c r="B90" s="28"/>
      <c r="C90" s="28"/>
      <c r="D90" s="21"/>
    </row>
    <row r="91" spans="1:4" ht="12.75">
      <c r="A91" s="6" t="s">
        <v>89</v>
      </c>
      <c r="B91" s="28"/>
      <c r="C91" s="28"/>
      <c r="D91" s="21"/>
    </row>
    <row r="92" spans="1:4" ht="12.75">
      <c r="A92" s="6" t="s">
        <v>90</v>
      </c>
      <c r="B92" s="28">
        <v>16836000723</v>
      </c>
      <c r="C92" s="28">
        <v>37409498734</v>
      </c>
      <c r="D92" s="21"/>
    </row>
    <row r="93" spans="1:4" ht="12.75">
      <c r="A93" s="15" t="s">
        <v>91</v>
      </c>
      <c r="B93" s="28"/>
      <c r="C93" s="28"/>
      <c r="D93" s="21"/>
    </row>
    <row r="94" spans="1:4" ht="12.75">
      <c r="A94" s="6" t="s">
        <v>92</v>
      </c>
      <c r="B94" s="28">
        <v>316388717063</v>
      </c>
      <c r="C94" s="28">
        <v>406985229437</v>
      </c>
      <c r="D94" s="21"/>
    </row>
    <row r="95" spans="1:4" ht="12.75">
      <c r="A95" s="6" t="s">
        <v>93</v>
      </c>
      <c r="B95" s="27"/>
      <c r="C95" s="27"/>
      <c r="D95" s="21"/>
    </row>
    <row r="96" spans="1:4" ht="12.75">
      <c r="A96" s="6" t="s">
        <v>94</v>
      </c>
      <c r="B96" s="27"/>
      <c r="C96" s="27"/>
      <c r="D96" s="21"/>
    </row>
    <row r="97" spans="1:4" ht="12.75">
      <c r="A97" s="10" t="s">
        <v>95</v>
      </c>
      <c r="B97" s="27"/>
      <c r="C97" s="27"/>
      <c r="D97" s="21"/>
    </row>
    <row r="98" spans="1:4" ht="12.75">
      <c r="A98" s="6" t="s">
        <v>96</v>
      </c>
      <c r="B98" s="27"/>
      <c r="C98" s="27"/>
      <c r="D98" s="21"/>
    </row>
    <row r="99" spans="1:4" s="18" customFormat="1" ht="12.75">
      <c r="A99" s="5" t="s">
        <v>97</v>
      </c>
      <c r="B99" s="27"/>
      <c r="C99" s="27"/>
      <c r="D99" s="21"/>
    </row>
    <row r="100" spans="1:4" ht="12.75">
      <c r="A100" s="15" t="s">
        <v>98</v>
      </c>
      <c r="B100" s="27"/>
      <c r="C100" s="27"/>
      <c r="D100" s="21"/>
    </row>
    <row r="101" spans="1:4" ht="12.75">
      <c r="A101" s="6" t="s">
        <v>99</v>
      </c>
      <c r="B101" s="27"/>
      <c r="C101" s="27"/>
      <c r="D101" s="21"/>
    </row>
    <row r="102" spans="1:4" ht="12.75">
      <c r="A102" s="6" t="s">
        <v>100</v>
      </c>
      <c r="B102" s="27"/>
      <c r="C102" s="27"/>
      <c r="D102" s="21"/>
    </row>
    <row r="103" spans="1:4" ht="12.75">
      <c r="A103" s="4" t="s">
        <v>34</v>
      </c>
      <c r="B103" s="26">
        <f>SUM(B104:B116)</f>
        <v>869647655256</v>
      </c>
      <c r="C103" s="26">
        <f>SUM(C104:C116)</f>
        <v>867640574991</v>
      </c>
      <c r="D103" s="21"/>
    </row>
    <row r="104" spans="1:4" ht="12.75">
      <c r="A104" s="6" t="s">
        <v>101</v>
      </c>
      <c r="B104" s="27"/>
      <c r="C104" s="27"/>
      <c r="D104" s="21"/>
    </row>
    <row r="105" spans="1:4" ht="12.75">
      <c r="A105" s="17" t="s">
        <v>134</v>
      </c>
      <c r="B105" s="27"/>
      <c r="C105" s="27"/>
      <c r="D105" s="21"/>
    </row>
    <row r="106" spans="1:4" ht="12.75">
      <c r="A106" s="8" t="s">
        <v>102</v>
      </c>
      <c r="B106" s="27"/>
      <c r="C106" s="27"/>
      <c r="D106" s="21"/>
    </row>
    <row r="107" spans="1:4" ht="12.75">
      <c r="A107" s="6" t="s">
        <v>103</v>
      </c>
      <c r="B107" s="27"/>
      <c r="C107" s="27"/>
      <c r="D107" s="21"/>
    </row>
    <row r="108" spans="1:4" ht="12.75">
      <c r="A108" s="6" t="s">
        <v>35</v>
      </c>
      <c r="B108" s="27"/>
      <c r="C108" s="27"/>
      <c r="D108" s="21"/>
    </row>
    <row r="109" spans="1:4" ht="12.75">
      <c r="A109" s="6" t="s">
        <v>104</v>
      </c>
      <c r="B109" s="27"/>
      <c r="C109" s="27"/>
      <c r="D109" s="21"/>
    </row>
    <row r="110" spans="1:4" ht="12.75">
      <c r="A110" s="6" t="s">
        <v>36</v>
      </c>
      <c r="B110" s="27"/>
      <c r="C110" s="27"/>
      <c r="D110" s="21"/>
    </row>
    <row r="111" spans="1:4" ht="12.75">
      <c r="A111" s="9" t="s">
        <v>105</v>
      </c>
      <c r="B111" s="28">
        <v>869647655256</v>
      </c>
      <c r="C111" s="28">
        <v>867640574991</v>
      </c>
      <c r="D111" s="21"/>
    </row>
    <row r="112" spans="1:4" ht="12.75">
      <c r="A112" s="10" t="s">
        <v>106</v>
      </c>
      <c r="B112" s="27"/>
      <c r="C112" s="27"/>
      <c r="D112" s="21"/>
    </row>
    <row r="113" spans="1:4" ht="12.75">
      <c r="A113" s="9" t="s">
        <v>107</v>
      </c>
      <c r="B113" s="27"/>
      <c r="C113" s="27"/>
      <c r="D113" s="21"/>
    </row>
    <row r="114" spans="1:4" ht="12.75">
      <c r="A114" s="9" t="s">
        <v>108</v>
      </c>
      <c r="B114" s="27"/>
      <c r="C114" s="27"/>
      <c r="D114" s="21"/>
    </row>
    <row r="115" spans="1:4" ht="12.75">
      <c r="A115" s="9" t="s">
        <v>109</v>
      </c>
      <c r="B115" s="27"/>
      <c r="C115" s="27"/>
      <c r="D115" s="21"/>
    </row>
    <row r="116" spans="1:4" ht="12.75">
      <c r="A116" s="6" t="s">
        <v>110</v>
      </c>
      <c r="B116" s="27"/>
      <c r="C116" s="27"/>
      <c r="D116" s="21"/>
    </row>
    <row r="117" spans="1:4" ht="12.75">
      <c r="A117" s="4" t="s">
        <v>158</v>
      </c>
      <c r="B117" s="26">
        <f>B118</f>
        <v>38248843357</v>
      </c>
      <c r="C117" s="26">
        <f>C118</f>
        <v>23662759871</v>
      </c>
      <c r="D117" s="21"/>
    </row>
    <row r="118" spans="1:4" ht="12.75">
      <c r="A118" s="7" t="s">
        <v>37</v>
      </c>
      <c r="B118" s="26">
        <f>B119+B122+B123+B124+B125+B126+B127+B128+B129+B130+B131+B134+B135</f>
        <v>38248843357</v>
      </c>
      <c r="C118" s="26">
        <f>C119+C122+C123+C124+C125+C126+C127+C128+C129+C130+C131+C134+C135</f>
        <v>23662759871</v>
      </c>
      <c r="D118" s="21"/>
    </row>
    <row r="119" spans="1:4" ht="12.75">
      <c r="A119" s="7" t="s">
        <v>38</v>
      </c>
      <c r="B119" s="26">
        <f>B120+B121</f>
        <v>430063660000</v>
      </c>
      <c r="C119" s="26">
        <f>C120+C121</f>
        <v>430063660000</v>
      </c>
      <c r="D119" s="21"/>
    </row>
    <row r="120" spans="1:4" ht="12.75">
      <c r="A120" s="16" t="s">
        <v>112</v>
      </c>
      <c r="B120" s="28">
        <v>430063660000</v>
      </c>
      <c r="C120" s="28">
        <v>430063660000</v>
      </c>
      <c r="D120" s="21"/>
    </row>
    <row r="121" spans="1:4" ht="12.75">
      <c r="A121" s="16" t="s">
        <v>111</v>
      </c>
      <c r="B121" s="27"/>
      <c r="C121" s="27"/>
      <c r="D121" s="21"/>
    </row>
    <row r="122" spans="1:4" ht="12.75">
      <c r="A122" s="5" t="s">
        <v>39</v>
      </c>
      <c r="B122" s="27"/>
      <c r="C122" s="27"/>
      <c r="D122" s="21"/>
    </row>
    <row r="123" spans="1:4" ht="12.75">
      <c r="A123" s="6" t="s">
        <v>113</v>
      </c>
      <c r="B123" s="27"/>
      <c r="C123" s="27"/>
      <c r="D123" s="21"/>
    </row>
    <row r="124" spans="1:4" ht="12.75">
      <c r="A124" s="6" t="s">
        <v>114</v>
      </c>
      <c r="B124" s="27"/>
      <c r="C124" s="27"/>
      <c r="D124" s="21"/>
    </row>
    <row r="125" spans="1:4" ht="12.75">
      <c r="A125" s="6" t="s">
        <v>115</v>
      </c>
      <c r="B125" s="27"/>
      <c r="C125" s="27"/>
      <c r="D125" s="21"/>
    </row>
    <row r="126" spans="1:4" ht="12.75">
      <c r="A126" s="6" t="s">
        <v>116</v>
      </c>
      <c r="B126" s="27"/>
      <c r="C126" s="27"/>
      <c r="D126" s="21"/>
    </row>
    <row r="127" spans="1:4" ht="12.75">
      <c r="A127" s="6" t="s">
        <v>117</v>
      </c>
      <c r="B127" s="27"/>
      <c r="C127" s="27"/>
      <c r="D127" s="21"/>
    </row>
    <row r="128" spans="1:4" ht="12.75">
      <c r="A128" s="6" t="s">
        <v>118</v>
      </c>
      <c r="B128" s="27"/>
      <c r="C128" s="27"/>
      <c r="D128" s="21"/>
    </row>
    <row r="129" spans="1:4" ht="12.75">
      <c r="A129" s="6" t="s">
        <v>40</v>
      </c>
      <c r="B129" s="27"/>
      <c r="C129" s="27"/>
      <c r="D129" s="21"/>
    </row>
    <row r="130" spans="1:4" ht="12.75">
      <c r="A130" s="6" t="s">
        <v>119</v>
      </c>
      <c r="B130" s="27"/>
      <c r="C130" s="27"/>
      <c r="D130" s="21"/>
    </row>
    <row r="131" spans="1:4" ht="12.75">
      <c r="A131" s="7" t="s">
        <v>120</v>
      </c>
      <c r="B131" s="26">
        <f>B132+B133</f>
        <v>-391814816643</v>
      </c>
      <c r="C131" s="26">
        <f>C132+C133</f>
        <v>-406400900129</v>
      </c>
      <c r="D131" s="21"/>
    </row>
    <row r="132" spans="1:4" ht="12.75">
      <c r="A132" s="16" t="s">
        <v>121</v>
      </c>
      <c r="B132" s="28">
        <v>-406400900129</v>
      </c>
      <c r="C132" s="28">
        <v>-273035491775</v>
      </c>
      <c r="D132" s="21"/>
    </row>
    <row r="133" spans="1:4" ht="12.75">
      <c r="A133" s="16" t="s">
        <v>122</v>
      </c>
      <c r="B133" s="28">
        <v>14586083486</v>
      </c>
      <c r="C133" s="28">
        <v>-133365408354</v>
      </c>
      <c r="D133" s="21"/>
    </row>
    <row r="134" spans="1:4" ht="12.75">
      <c r="A134" s="6" t="s">
        <v>123</v>
      </c>
      <c r="B134" s="27">
        <v>0</v>
      </c>
      <c r="C134" s="27">
        <v>0</v>
      </c>
      <c r="D134" s="21"/>
    </row>
    <row r="135" spans="1:4" ht="12.75">
      <c r="A135" s="6" t="s">
        <v>124</v>
      </c>
      <c r="B135" s="27"/>
      <c r="C135" s="27"/>
      <c r="D135" s="21"/>
    </row>
    <row r="136" spans="1:4" ht="12.75">
      <c r="A136" s="19" t="s">
        <v>151</v>
      </c>
      <c r="B136" s="26">
        <f>B137+B138</f>
        <v>0</v>
      </c>
      <c r="C136" s="26">
        <f>C137+C138</f>
        <v>0</v>
      </c>
      <c r="D136" s="21"/>
    </row>
    <row r="137" spans="1:4" ht="12.75">
      <c r="A137" s="20" t="s">
        <v>152</v>
      </c>
      <c r="B137" s="27"/>
      <c r="C137" s="27"/>
      <c r="D137" s="21"/>
    </row>
    <row r="138" spans="1:4" ht="12.75">
      <c r="A138" s="20" t="s">
        <v>153</v>
      </c>
      <c r="B138" s="27"/>
      <c r="C138" s="27"/>
      <c r="D138" s="21"/>
    </row>
    <row r="139" spans="1:4" ht="12.75">
      <c r="A139" s="2" t="s">
        <v>41</v>
      </c>
      <c r="B139" s="26">
        <f>B80+B117+B136</f>
        <v>2150977522555</v>
      </c>
      <c r="C139" s="26">
        <f>C80+C117+C136</f>
        <v>2195605688617</v>
      </c>
      <c r="D139" s="21"/>
    </row>
    <row r="140" spans="1:3" ht="12.75">
      <c r="A140" s="2" t="s">
        <v>42</v>
      </c>
      <c r="B140" s="26" t="s">
        <v>0</v>
      </c>
      <c r="C140" s="26" t="s">
        <v>0</v>
      </c>
    </row>
    <row r="141" spans="1:3" ht="12.75">
      <c r="A141" s="3" t="s">
        <v>43</v>
      </c>
      <c r="B141" s="27">
        <v>0</v>
      </c>
      <c r="C141" s="27">
        <v>0</v>
      </c>
    </row>
    <row r="142" spans="1:3" ht="12.75">
      <c r="A142" s="3" t="s">
        <v>44</v>
      </c>
      <c r="B142" s="27">
        <v>0</v>
      </c>
      <c r="C142" s="27">
        <v>0</v>
      </c>
    </row>
    <row r="143" spans="1:3" ht="12.75">
      <c r="A143" s="9" t="s">
        <v>126</v>
      </c>
      <c r="B143" s="27">
        <v>0</v>
      </c>
      <c r="C143" s="27">
        <v>0</v>
      </c>
    </row>
    <row r="144" spans="1:3" ht="12.75">
      <c r="A144" s="9" t="s">
        <v>127</v>
      </c>
      <c r="B144" s="27">
        <v>0</v>
      </c>
      <c r="C144" s="27">
        <v>0</v>
      </c>
    </row>
    <row r="145" spans="1:3" ht="12.75">
      <c r="A145" s="9" t="s">
        <v>125</v>
      </c>
      <c r="B145" s="27">
        <v>0</v>
      </c>
      <c r="C145" s="27">
        <v>0</v>
      </c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B1">
      <selection activeCell="A26" sqref="A26"/>
    </sheetView>
  </sheetViews>
  <sheetFormatPr defaultColWidth="9.140625" defaultRowHeight="12"/>
  <cols>
    <col min="1" max="1" width="40.7109375" style="0" customWidth="1"/>
    <col min="2" max="3" width="17.8515625" style="22" customWidth="1"/>
    <col min="4" max="4" width="20.140625" style="0" customWidth="1"/>
    <col min="5" max="5" width="18.7109375" style="0" customWidth="1"/>
  </cols>
  <sheetData>
    <row r="1" ht="12.75">
      <c r="A1" t="s">
        <v>250</v>
      </c>
    </row>
    <row r="2" spans="1:3" ht="12">
      <c r="A2" s="54" t="s">
        <v>219</v>
      </c>
      <c r="B2" s="54"/>
      <c r="C2" s="54"/>
    </row>
    <row r="3" spans="2:3" ht="12.75">
      <c r="B3" s="53" t="s">
        <v>156</v>
      </c>
      <c r="C3" s="53"/>
    </row>
    <row r="4" spans="1:5" ht="12">
      <c r="A4" s="1" t="s">
        <v>135</v>
      </c>
      <c r="B4" s="1" t="s">
        <v>251</v>
      </c>
      <c r="C4" s="1" t="s">
        <v>252</v>
      </c>
      <c r="D4" s="1" t="s">
        <v>168</v>
      </c>
      <c r="E4" s="1" t="s">
        <v>169</v>
      </c>
    </row>
    <row r="5" spans="1:5" ht="12.75">
      <c r="A5" s="3" t="s">
        <v>136</v>
      </c>
      <c r="B5" s="56">
        <v>388853431083</v>
      </c>
      <c r="C5" s="56">
        <v>579530824736</v>
      </c>
      <c r="D5" s="57">
        <v>840297028207</v>
      </c>
      <c r="E5" s="57">
        <v>1204750698470</v>
      </c>
    </row>
    <row r="6" spans="1:5" ht="12.75">
      <c r="A6" s="3" t="s">
        <v>137</v>
      </c>
      <c r="B6" s="27"/>
      <c r="C6" s="27"/>
      <c r="D6" s="57">
        <v>0</v>
      </c>
      <c r="E6" s="57">
        <v>0</v>
      </c>
    </row>
    <row r="7" spans="1:5" ht="12.75">
      <c r="A7" s="2" t="s">
        <v>138</v>
      </c>
      <c r="B7" s="26">
        <f>B5-B6</f>
        <v>388853431083</v>
      </c>
      <c r="C7" s="26">
        <f>C5-C6</f>
        <v>579530824736</v>
      </c>
      <c r="D7" s="57">
        <v>840297028207</v>
      </c>
      <c r="E7" s="57">
        <v>1204750698470</v>
      </c>
    </row>
    <row r="8" spans="1:5" ht="12.75">
      <c r="A8" s="3" t="s">
        <v>139</v>
      </c>
      <c r="B8" s="58">
        <v>354403542239</v>
      </c>
      <c r="C8" s="59">
        <v>574021016163</v>
      </c>
      <c r="D8" s="61">
        <v>756960087162</v>
      </c>
      <c r="E8" s="61">
        <v>1222980455445</v>
      </c>
    </row>
    <row r="9" spans="1:5" ht="12.75">
      <c r="A9" s="2" t="s">
        <v>140</v>
      </c>
      <c r="B9" s="26">
        <f>B7-B8</f>
        <v>34449888844</v>
      </c>
      <c r="C9" s="26">
        <f>C7-C8</f>
        <v>5509808573</v>
      </c>
      <c r="D9" s="57">
        <v>83336941045</v>
      </c>
      <c r="E9" s="57">
        <v>-18229756975</v>
      </c>
    </row>
    <row r="10" spans="1:5" ht="12.75">
      <c r="A10" s="3" t="s">
        <v>141</v>
      </c>
      <c r="B10" s="27">
        <v>132779354</v>
      </c>
      <c r="C10" s="59">
        <v>2338847</v>
      </c>
      <c r="D10" s="61">
        <v>734380992</v>
      </c>
      <c r="E10" s="61">
        <v>6398941</v>
      </c>
    </row>
    <row r="11" spans="1:5" ht="12.75">
      <c r="A11" s="3" t="s">
        <v>142</v>
      </c>
      <c r="B11" s="27">
        <v>15294502838</v>
      </c>
      <c r="C11" s="59">
        <v>36757005157</v>
      </c>
      <c r="D11" s="61">
        <v>48032011698</v>
      </c>
      <c r="E11" s="61">
        <v>55297862158</v>
      </c>
    </row>
    <row r="12" spans="1:5" ht="12.75">
      <c r="A12" s="3" t="s">
        <v>143</v>
      </c>
      <c r="B12" s="27"/>
      <c r="C12" s="60"/>
      <c r="D12" s="61">
        <v>19207622392</v>
      </c>
      <c r="E12" s="61">
        <v>17347919969</v>
      </c>
    </row>
    <row r="13" spans="1:5" ht="12.75">
      <c r="A13" s="3" t="s">
        <v>144</v>
      </c>
      <c r="B13" s="27"/>
      <c r="C13" s="59"/>
      <c r="D13" s="61">
        <v>0</v>
      </c>
      <c r="E13" s="61">
        <v>0</v>
      </c>
    </row>
    <row r="14" spans="1:5" ht="12.75">
      <c r="A14" s="3" t="s">
        <v>145</v>
      </c>
      <c r="B14" s="58">
        <v>7296041050</v>
      </c>
      <c r="C14" s="59">
        <v>1798504785</v>
      </c>
      <c r="D14" s="61">
        <v>13728294795</v>
      </c>
      <c r="E14" s="61">
        <v>2660016215</v>
      </c>
    </row>
    <row r="15" spans="1:5" ht="12.75">
      <c r="A15" s="3" t="s">
        <v>146</v>
      </c>
      <c r="B15" s="58">
        <v>3696794608</v>
      </c>
      <c r="C15" s="59">
        <v>4365357731</v>
      </c>
      <c r="D15" s="61">
        <v>7985270545</v>
      </c>
      <c r="E15" s="61">
        <v>9005679184</v>
      </c>
    </row>
    <row r="16" spans="1:5" ht="12.75">
      <c r="A16" s="2" t="s">
        <v>147</v>
      </c>
      <c r="B16" s="26">
        <f>B9+B10-B11-B14-B15</f>
        <v>8295329702</v>
      </c>
      <c r="C16" s="26">
        <f>C9+C10-C11-C14-C15</f>
        <v>-37408720253</v>
      </c>
      <c r="D16" s="57">
        <v>14325744999</v>
      </c>
      <c r="E16" s="57">
        <v>-85186915591</v>
      </c>
    </row>
    <row r="17" spans="1:5" ht="12.75">
      <c r="A17" s="3" t="s">
        <v>148</v>
      </c>
      <c r="B17" s="58"/>
      <c r="C17" s="59"/>
      <c r="D17" s="57">
        <v>297421146</v>
      </c>
      <c r="E17" s="61">
        <v>7005198541</v>
      </c>
    </row>
    <row r="18" spans="1:5" ht="12.75">
      <c r="A18" s="3" t="s">
        <v>149</v>
      </c>
      <c r="B18" s="27">
        <v>25934702</v>
      </c>
      <c r="C18" s="60">
        <v>16030998</v>
      </c>
      <c r="D18" s="57">
        <v>37082659</v>
      </c>
      <c r="E18" s="61">
        <v>19188922</v>
      </c>
    </row>
    <row r="19" spans="1:5" ht="12.75">
      <c r="A19" s="2" t="s">
        <v>150</v>
      </c>
      <c r="B19" s="26">
        <f>B17-B18</f>
        <v>-25934702</v>
      </c>
      <c r="C19" s="26">
        <f>C17-C18</f>
        <v>-16030998</v>
      </c>
      <c r="D19" s="57">
        <v>260338487</v>
      </c>
      <c r="E19" s="57">
        <v>6986009619</v>
      </c>
    </row>
    <row r="20" spans="1:5" ht="12.75">
      <c r="A20" s="2" t="s">
        <v>159</v>
      </c>
      <c r="B20" s="26">
        <f>B16+B19</f>
        <v>8269395000</v>
      </c>
      <c r="C20" s="26">
        <f>C16+C19</f>
        <v>-37424751251</v>
      </c>
      <c r="D20" s="57">
        <v>14586083486</v>
      </c>
      <c r="E20" s="57">
        <v>-78200905972</v>
      </c>
    </row>
    <row r="21" spans="1:5" ht="12.75">
      <c r="A21" s="3" t="s">
        <v>160</v>
      </c>
      <c r="B21" s="27"/>
      <c r="C21" s="56"/>
      <c r="D21" s="57">
        <v>0</v>
      </c>
      <c r="E21" s="57">
        <v>0</v>
      </c>
    </row>
    <row r="22" spans="1:5" ht="12.75">
      <c r="A22" s="3" t="s">
        <v>161</v>
      </c>
      <c r="B22" s="27"/>
      <c r="C22" s="59"/>
      <c r="D22" s="57">
        <v>0</v>
      </c>
      <c r="E22" s="57">
        <v>0</v>
      </c>
    </row>
    <row r="23" spans="1:5" ht="12.75">
      <c r="A23" s="2" t="s">
        <v>162</v>
      </c>
      <c r="B23" s="26">
        <f>B20-B21-B22</f>
        <v>8269395000</v>
      </c>
      <c r="C23" s="26">
        <f>C20-C21-C22</f>
        <v>-37424751251</v>
      </c>
      <c r="D23" s="57">
        <v>14586083486</v>
      </c>
      <c r="E23" s="57">
        <v>-78200905972</v>
      </c>
    </row>
    <row r="24" spans="1:5" ht="12.75">
      <c r="A24" s="3" t="s">
        <v>163</v>
      </c>
      <c r="B24" s="27"/>
      <c r="C24" s="56"/>
      <c r="D24" s="57">
        <v>0</v>
      </c>
      <c r="E24" s="57">
        <v>0</v>
      </c>
    </row>
    <row r="25" spans="1:5" ht="12.75">
      <c r="A25" s="3" t="s">
        <v>164</v>
      </c>
      <c r="B25" s="27"/>
      <c r="C25" s="59"/>
      <c r="D25" s="57">
        <v>0</v>
      </c>
      <c r="E25" s="57">
        <v>0</v>
      </c>
    </row>
    <row r="26" spans="1:5" ht="12.75">
      <c r="A26" s="3" t="s">
        <v>165</v>
      </c>
      <c r="B26" s="27"/>
      <c r="C26" s="59"/>
      <c r="D26" s="57">
        <v>0</v>
      </c>
      <c r="E26" s="57">
        <v>0</v>
      </c>
    </row>
    <row r="27" spans="1:5" ht="12.75">
      <c r="A27" s="3" t="s">
        <v>166</v>
      </c>
      <c r="B27" s="27"/>
      <c r="C27" s="27"/>
      <c r="D27" s="57">
        <v>0</v>
      </c>
      <c r="E27" s="57">
        <v>0</v>
      </c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10" zoomScaleNormal="110" zoomScalePageLayoutView="0" workbookViewId="0" topLeftCell="A22">
      <selection activeCell="A50" sqref="A50"/>
    </sheetView>
  </sheetViews>
  <sheetFormatPr defaultColWidth="9.140625" defaultRowHeight="12"/>
  <cols>
    <col min="1" max="1" width="50.00390625" style="30" customWidth="1"/>
    <col min="2" max="2" width="5.28125" style="30" customWidth="1"/>
    <col min="3" max="3" width="16.57421875" style="30" customWidth="1"/>
    <col min="4" max="4" width="15.8515625" style="30" customWidth="1"/>
    <col min="5" max="16384" width="9.140625" style="30" customWidth="1"/>
  </cols>
  <sheetData>
    <row r="1" spans="1:3" ht="12.75">
      <c r="A1" t="s">
        <v>250</v>
      </c>
      <c r="B1" s="22"/>
      <c r="C1" s="22"/>
    </row>
    <row r="2" spans="1:3" ht="19.5" customHeight="1">
      <c r="A2" s="55" t="s">
        <v>248</v>
      </c>
      <c r="B2" s="55"/>
      <c r="C2" s="55"/>
    </row>
    <row r="3" spans="3:4" ht="12.75">
      <c r="C3" s="53" t="s">
        <v>156</v>
      </c>
      <c r="D3" s="53"/>
    </row>
    <row r="4" spans="1:4" ht="12">
      <c r="A4" s="31" t="s">
        <v>135</v>
      </c>
      <c r="B4" s="31" t="s">
        <v>167</v>
      </c>
      <c r="C4" s="31" t="s">
        <v>168</v>
      </c>
      <c r="D4" s="31" t="s">
        <v>169</v>
      </c>
    </row>
    <row r="5" spans="1:4" ht="12">
      <c r="A5" s="34" t="s">
        <v>170</v>
      </c>
      <c r="B5" s="35"/>
      <c r="C5" s="36"/>
      <c r="D5" s="32" t="s">
        <v>0</v>
      </c>
    </row>
    <row r="6" spans="1:4" ht="12">
      <c r="A6" s="37" t="s">
        <v>220</v>
      </c>
      <c r="B6" s="35" t="s">
        <v>171</v>
      </c>
      <c r="C6" s="38">
        <v>14586083486</v>
      </c>
      <c r="D6" s="39">
        <v>-78200905972</v>
      </c>
    </row>
    <row r="7" spans="1:4" ht="12">
      <c r="A7" s="34" t="s">
        <v>221</v>
      </c>
      <c r="B7" s="35"/>
      <c r="C7" s="40"/>
      <c r="D7" s="40"/>
    </row>
    <row r="8" spans="1:4" ht="12">
      <c r="A8" s="37" t="s">
        <v>222</v>
      </c>
      <c r="B8" s="35" t="s">
        <v>172</v>
      </c>
      <c r="C8" s="41">
        <v>60516383496</v>
      </c>
      <c r="D8" s="39">
        <v>60296408646</v>
      </c>
    </row>
    <row r="9" spans="1:4" ht="12">
      <c r="A9" s="37" t="s">
        <v>223</v>
      </c>
      <c r="B9" s="35" t="s">
        <v>173</v>
      </c>
      <c r="C9" s="42"/>
      <c r="D9" s="39"/>
    </row>
    <row r="10" spans="1:4" ht="12">
      <c r="A10" s="37" t="s">
        <v>224</v>
      </c>
      <c r="B10" s="35" t="s">
        <v>174</v>
      </c>
      <c r="C10" s="42"/>
      <c r="D10" s="39"/>
    </row>
    <row r="11" spans="1:4" ht="12">
      <c r="A11" s="37" t="s">
        <v>225</v>
      </c>
      <c r="B11" s="35" t="s">
        <v>175</v>
      </c>
      <c r="C11" s="42"/>
      <c r="D11" s="39"/>
    </row>
    <row r="12" spans="1:4" ht="12">
      <c r="A12" s="37" t="s">
        <v>226</v>
      </c>
      <c r="B12" s="35" t="s">
        <v>176</v>
      </c>
      <c r="C12" s="42">
        <v>39761498458</v>
      </c>
      <c r="D12" s="39">
        <v>49856826233</v>
      </c>
    </row>
    <row r="13" spans="1:4" ht="12">
      <c r="A13" s="43" t="s">
        <v>227</v>
      </c>
      <c r="B13" s="44" t="s">
        <v>177</v>
      </c>
      <c r="C13" s="36"/>
      <c r="D13" s="45"/>
    </row>
    <row r="14" spans="1:4" ht="12">
      <c r="A14" s="34" t="s">
        <v>228</v>
      </c>
      <c r="B14" s="35" t="s">
        <v>229</v>
      </c>
      <c r="C14" s="36">
        <v>114863965440</v>
      </c>
      <c r="D14" s="36">
        <v>31952328907</v>
      </c>
    </row>
    <row r="15" spans="1:4" ht="12">
      <c r="A15" s="37" t="s">
        <v>230</v>
      </c>
      <c r="B15" s="35" t="s">
        <v>231</v>
      </c>
      <c r="C15" s="42">
        <v>3869748622</v>
      </c>
      <c r="D15" s="39">
        <v>12916266295</v>
      </c>
    </row>
    <row r="16" spans="1:4" ht="12">
      <c r="A16" s="37" t="s">
        <v>232</v>
      </c>
      <c r="B16" s="35" t="s">
        <v>233</v>
      </c>
      <c r="C16" s="42">
        <v>-8343664485</v>
      </c>
      <c r="D16" s="39">
        <v>100147565895</v>
      </c>
    </row>
    <row r="17" spans="1:4" ht="12">
      <c r="A17" s="37" t="s">
        <v>234</v>
      </c>
      <c r="B17" s="35" t="s">
        <v>235</v>
      </c>
      <c r="C17" s="42">
        <v>-10386315897</v>
      </c>
      <c r="D17" s="39">
        <v>-18640454160</v>
      </c>
    </row>
    <row r="18" spans="1:4" ht="12">
      <c r="A18" s="37" t="s">
        <v>236</v>
      </c>
      <c r="B18" s="35" t="s">
        <v>237</v>
      </c>
      <c r="C18" s="42">
        <v>-11665343369</v>
      </c>
      <c r="D18" s="39">
        <v>-13146879449</v>
      </c>
    </row>
    <row r="19" spans="1:4" ht="12">
      <c r="A19" s="37" t="s">
        <v>238</v>
      </c>
      <c r="B19" s="35" t="s">
        <v>239</v>
      </c>
      <c r="C19" s="46"/>
      <c r="D19" s="39"/>
    </row>
    <row r="20" spans="1:4" ht="12">
      <c r="A20" s="37" t="s">
        <v>240</v>
      </c>
      <c r="B20" s="35" t="s">
        <v>241</v>
      </c>
      <c r="C20" s="42"/>
      <c r="D20" s="39"/>
    </row>
    <row r="21" spans="1:4" ht="12">
      <c r="A21" s="47" t="s">
        <v>249</v>
      </c>
      <c r="B21" s="35" t="s">
        <v>242</v>
      </c>
      <c r="C21" s="42"/>
      <c r="D21" s="39"/>
    </row>
    <row r="22" spans="1:4" ht="12">
      <c r="A22" s="37" t="s">
        <v>243</v>
      </c>
      <c r="B22" s="35" t="s">
        <v>244</v>
      </c>
      <c r="C22" s="46"/>
      <c r="D22" s="39"/>
    </row>
    <row r="23" spans="1:4" ht="12">
      <c r="A23" s="37" t="s">
        <v>245</v>
      </c>
      <c r="B23" s="35" t="s">
        <v>246</v>
      </c>
      <c r="C23" s="42"/>
      <c r="D23" s="39"/>
    </row>
    <row r="24" spans="1:4" ht="12">
      <c r="A24" s="34" t="s">
        <v>247</v>
      </c>
      <c r="B24" s="35" t="s">
        <v>178</v>
      </c>
      <c r="C24" s="36">
        <v>88338390311</v>
      </c>
      <c r="D24" s="36">
        <v>113228827488</v>
      </c>
    </row>
    <row r="25" spans="1:4" ht="12">
      <c r="A25" s="32" t="s">
        <v>179</v>
      </c>
      <c r="B25" s="33"/>
      <c r="C25" s="45"/>
      <c r="D25" s="45"/>
    </row>
    <row r="26" spans="1:4" ht="12">
      <c r="A26" s="48" t="s">
        <v>180</v>
      </c>
      <c r="B26" s="33" t="s">
        <v>181</v>
      </c>
      <c r="C26" s="39">
        <v>-1448790639</v>
      </c>
      <c r="D26" s="39"/>
    </row>
    <row r="27" spans="1:4" ht="12">
      <c r="A27" s="29" t="s">
        <v>182</v>
      </c>
      <c r="B27" s="33" t="s">
        <v>183</v>
      </c>
      <c r="C27" s="39"/>
      <c r="D27" s="39"/>
    </row>
    <row r="28" spans="1:4" ht="12">
      <c r="A28" s="29" t="s">
        <v>184</v>
      </c>
      <c r="B28" s="33" t="s">
        <v>185</v>
      </c>
      <c r="C28" s="39"/>
      <c r="D28" s="39"/>
    </row>
    <row r="29" spans="1:4" ht="12">
      <c r="A29" s="29" t="s">
        <v>186</v>
      </c>
      <c r="B29" s="33" t="s">
        <v>187</v>
      </c>
      <c r="C29" s="39"/>
      <c r="D29" s="39"/>
    </row>
    <row r="30" spans="1:4" ht="12">
      <c r="A30" s="29" t="s">
        <v>188</v>
      </c>
      <c r="B30" s="33" t="s">
        <v>189</v>
      </c>
      <c r="C30" s="39"/>
      <c r="D30" s="39"/>
    </row>
    <row r="31" spans="1:4" ht="12">
      <c r="A31" s="29" t="s">
        <v>190</v>
      </c>
      <c r="B31" s="33" t="s">
        <v>191</v>
      </c>
      <c r="C31" s="39"/>
      <c r="D31" s="39"/>
    </row>
    <row r="32" spans="1:4" ht="12">
      <c r="A32" s="29" t="s">
        <v>192</v>
      </c>
      <c r="B32" s="33" t="s">
        <v>193</v>
      </c>
      <c r="C32" s="39"/>
      <c r="D32" s="39"/>
    </row>
    <row r="33" spans="1:4" ht="12">
      <c r="A33" s="32" t="s">
        <v>194</v>
      </c>
      <c r="B33" s="33" t="s">
        <v>195</v>
      </c>
      <c r="C33" s="45">
        <f>SUM(C26:C32)</f>
        <v>-1448790639</v>
      </c>
      <c r="D33" s="45">
        <f>SUM(D26:D32)</f>
        <v>0</v>
      </c>
    </row>
    <row r="34" spans="1:4" ht="12">
      <c r="A34" s="32" t="s">
        <v>196</v>
      </c>
      <c r="B34" s="33"/>
      <c r="C34" s="39"/>
      <c r="D34" s="39"/>
    </row>
    <row r="35" spans="1:4" ht="12">
      <c r="A35" s="29" t="s">
        <v>197</v>
      </c>
      <c r="B35" s="33" t="s">
        <v>198</v>
      </c>
      <c r="C35" s="45"/>
      <c r="D35" s="45"/>
    </row>
    <row r="36" spans="1:4" ht="12">
      <c r="A36" s="29" t="s">
        <v>199</v>
      </c>
      <c r="B36" s="33" t="s">
        <v>200</v>
      </c>
      <c r="C36" s="45"/>
      <c r="D36" s="45"/>
    </row>
    <row r="37" spans="1:4" ht="12">
      <c r="A37" s="29" t="s">
        <v>201</v>
      </c>
      <c r="B37" s="33" t="s">
        <v>202</v>
      </c>
      <c r="C37" s="39">
        <v>11920840361</v>
      </c>
      <c r="D37" s="39">
        <v>-113924186958</v>
      </c>
    </row>
    <row r="38" spans="1:4" ht="12">
      <c r="A38" s="29" t="s">
        <v>203</v>
      </c>
      <c r="B38" s="33" t="s">
        <v>204</v>
      </c>
      <c r="C38" s="39">
        <v>-100510272470</v>
      </c>
      <c r="D38" s="39"/>
    </row>
    <row r="39" spans="1:4" ht="12">
      <c r="A39" s="29" t="s">
        <v>205</v>
      </c>
      <c r="B39" s="33" t="s">
        <v>206</v>
      </c>
      <c r="C39" s="39"/>
      <c r="D39" s="39"/>
    </row>
    <row r="40" spans="1:4" ht="12">
      <c r="A40" s="29" t="s">
        <v>207</v>
      </c>
      <c r="B40" s="33" t="s">
        <v>208</v>
      </c>
      <c r="C40" s="39"/>
      <c r="D40" s="39"/>
    </row>
    <row r="41" spans="1:4" ht="12">
      <c r="A41" s="32" t="s">
        <v>209</v>
      </c>
      <c r="B41" s="33" t="s">
        <v>210</v>
      </c>
      <c r="C41" s="45">
        <f>SUM(C37:C40)</f>
        <v>-88589432109</v>
      </c>
      <c r="D41" s="45">
        <f>SUM(D37:D40)</f>
        <v>-113924186958</v>
      </c>
    </row>
    <row r="42" spans="1:4" ht="12">
      <c r="A42" s="32" t="s">
        <v>211</v>
      </c>
      <c r="B42" s="33" t="s">
        <v>212</v>
      </c>
      <c r="C42" s="45">
        <f>C24+C33+C41</f>
        <v>-1699832437</v>
      </c>
      <c r="D42" s="45">
        <f>D24+D33+D41</f>
        <v>-695359470</v>
      </c>
    </row>
    <row r="43" spans="1:4" ht="12">
      <c r="A43" s="29" t="s">
        <v>213</v>
      </c>
      <c r="B43" s="33" t="s">
        <v>214</v>
      </c>
      <c r="C43" s="39">
        <v>4274100986</v>
      </c>
      <c r="D43" s="39">
        <v>3306416939</v>
      </c>
    </row>
    <row r="44" spans="1:4" ht="12">
      <c r="A44" s="29" t="s">
        <v>215</v>
      </c>
      <c r="B44" s="33" t="s">
        <v>216</v>
      </c>
      <c r="C44" s="39"/>
      <c r="D44" s="39"/>
    </row>
    <row r="45" spans="1:4" ht="12">
      <c r="A45" s="32" t="s">
        <v>217</v>
      </c>
      <c r="B45" s="33" t="s">
        <v>218</v>
      </c>
      <c r="C45" s="45">
        <f>C42+C43+C44</f>
        <v>2574268549</v>
      </c>
      <c r="D45" s="45">
        <f>D42+D43+D44</f>
        <v>2611057469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2020-07-24T06:52:13Z</dcterms:modified>
  <cp:category/>
  <cp:version/>
  <cp:contentType/>
  <cp:contentStatus/>
</cp:coreProperties>
</file>